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 oldddddddddddddddddd\năm 2025\kế hoạch rà soat ng nghien\báo cáo ngày\biểu mẫu ngày\"/>
    </mc:Choice>
  </mc:AlternateContent>
  <xr:revisionPtr revIDLastSave="0" documentId="13_ncr:1_{0CDA8E66-E577-4C94-AA60-398891AAA504}" xr6:coauthVersionLast="47" xr6:coauthVersionMax="47" xr10:uidLastSave="{00000000-0000-0000-0000-000000000000}"/>
  <bookViews>
    <workbookView xWindow="-108" yWindow="-108" windowWidth="23256" windowHeight="12456" firstSheet="2"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8" i="14" l="1"/>
  <c r="S11" i="14"/>
  <c r="U23"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W9" i="2"/>
  <c r="W10" i="2"/>
  <c r="W11" i="2"/>
  <c r="W12" i="2"/>
  <c r="W13" i="2"/>
  <c r="W16" i="2"/>
  <c r="W17" i="2"/>
  <c r="W18" i="2"/>
  <c r="W19" i="2"/>
  <c r="W20" i="2"/>
  <c r="W21" i="2"/>
  <c r="W23" i="2"/>
  <c r="W24" i="2"/>
  <c r="W8" i="2"/>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W22" i="2" s="1"/>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22" i="2" l="1"/>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<sst xmlns="http://schemas.openxmlformats.org/spreadsheetml/2006/main" count="375" uniqueCount="121">
  <si>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</si>
  <si>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</si>
  <si>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</si>
  <si>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</si>
  <si>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</si>
  <si>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</si>
  <si>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</si>
  <si>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</si>
  <si>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</si>
  <si>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</si>
  <si>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</si>
  <si>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</si>
  <si>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</si>
  <si>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</si>
  <si>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</si>
  <si>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</si>
  <si>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</si>
  <si>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</si>
  <si>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</si>
  <si>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</si>
  <si>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</si>
  <si>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</si>
  <si>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</si>
  <si>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</si>
  <si>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</si>
  <si>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</si>
  <si>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</si>
  <si>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</si>
  <si>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</si>
  <si>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</si>
  <si>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</si>
  <si>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</si>
  <si>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</si>
  <si>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</si>
  <si>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</si>
  <si>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</si>
  <si>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</si>
  <si>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</si>
  <si>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</si>
  <si>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</si>
  <si>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</si>
  <si>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</si>
  <si>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</si>
  <si>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</si>
  <si>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</si>
  <si>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</si>
  <si>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</si>
  <si>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</si>
  <si>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</si>
  <si>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</si>
  <si>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</si>
  <si>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</si>
  <si>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</si>
  <si>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</si>
  <si>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</si>
  <si>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</si>
  <si>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</si>
  <si>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</si>
  <si>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</si>
  <si>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</si>
  <si>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</si>
  <si>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</si>
  <si>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</si>
  <si>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</si>
  <si>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</si>
  <si>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</si>
  <si>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</si>
  <si>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</si>
  <si>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</si>
  <si>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</si>
  <si>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</si>
  <si>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</si>
  <si>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</si>
  <si>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</si>
  <si>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</si>
  <si>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</si>
  <si>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</si>
  <si>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</si>
  <si>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</si>
  <si>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</si>
  <si>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</si>
  <si>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</si>
  <si>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</si>
  <si>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</si>
  <si>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</si>
  <si>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</si>
  <si>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</si>
  <si>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</si>
  <si>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</si>
  <si>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</si>
  <si>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</si>
  <si>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</si>
  <si>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</si>
  <si>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</si>
  <si>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</si>
  <si>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</si>
  <si>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</si>
  <si>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</si>
  <si>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</si>
  <si>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</si>
  <si>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</si>
  <si>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</si>
  <si>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</si>
  <si>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</si>
  <si>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</si>
  <si>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Số hiện hành 
đến ngày 28/12/2024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</si>
  <si>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28/12/2024 đến ngày 29/12/2024)</t>
    </r>
  </si>
  <si>
    <t>Số liệu ngày 28/12/2024</t>
  </si>
  <si>
    <t>Số hiện hành 
đến ngày 29/12/2024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</si>
  <si>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28/12/2024 đến ngày 29/12/2024)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</si>
  <si>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28/12/2024 đến ngày 29/12/2024)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</si>
  <si>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28/12/2024 đến ngày 29/12/2024)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</si>
  <si>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28/12/2024 đến ngày 29/12/2024)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</si>
  <si>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28/12/2024 đến ngày 29/12/2024)</t>
    </r>
  </si>
  <si>
    <t xml:space="preserve"> Số liệu ngày 28/12/2024</t>
  </si>
  <si>
    <r>
      <rPr>
        <b/>
        <sz val="16"/>
        <rFont val="Times New Roman"/>
        <family val="1"/>
      </rPr>
      <t>THỐNG KÊ SỐ LIỆU RÀ SOÁT ĐIỂM NGUY CƠ</t>
    </r>
    <r>
      <rPr>
        <sz val="16"/>
        <rFont val="Times New Roman"/>
        <family val="1"/>
      </rPr>
      <t xml:space="preserve">
</t>
    </r>
    <r>
      <rPr>
        <i/>
        <sz val="16"/>
        <rFont val="Times New Roman"/>
        <family val="1"/>
      </rPr>
      <t>(Từ ngày 28/12/2024 đến ngày 29/12/2024)</t>
    </r>
  </si>
  <si>
    <r>
      <rPr>
        <b/>
        <sz val="16"/>
        <rFont val="Times New Roman"/>
        <family val="1"/>
      </rPr>
      <t>THỐNG KÊ SỐ LIỆU ĐỐI TƯỢNG BÁN LẺ</t>
    </r>
    <r>
      <rPr>
        <sz val="16"/>
        <rFont val="Times New Roman"/>
        <family val="1"/>
      </rPr>
      <t xml:space="preserve">
</t>
    </r>
    <r>
      <rPr>
        <i/>
        <sz val="16"/>
        <rFont val="Times New Roman"/>
        <family val="1"/>
      </rPr>
      <t>(Từ ngày 28/12/2024 đến ngày 29/12/2024)</t>
    </r>
  </si>
  <si>
    <r>
      <t xml:space="preserve">KẾT QUẢ TEST CHẤT MA TÚY TRONG CƠ THỂ
</t>
    </r>
    <r>
      <rPr>
        <i/>
        <sz val="14"/>
        <color theme="1"/>
        <rFont val="Times New Roman"/>
        <family val="1"/>
      </rPr>
      <t>(Từ ngày 28/12/2024 đến ngày 29/12/2024)</t>
    </r>
  </si>
  <si>
    <t>Tổng số lượt Test từ 15/10/2024 đến ngày 27/12/2024</t>
  </si>
  <si>
    <t>Tổng số người Test từ 15/10/2024 đến ngày 27/12/2024</t>
  </si>
  <si>
    <t>Số Test trong ngày 28/12/2024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</si>
</sst>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7" zoomScale="70" zoomScaleNormal="70" zoomScaleSheetLayoutView="50" workbookViewId="0">
      <selection activeCell="AD8" sqref="AD8"/>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6" t="s">
        <v>74</v>
      </c>
      <c r="C1" s="76"/>
      <c r="D1" s="76"/>
      <c r="E1" s="76"/>
      <c r="F1" s="76"/>
      <c r="G1" s="76"/>
      <c r="H1" s="45"/>
      <c r="I1" s="45"/>
      <c r="J1" s="45"/>
      <c r="K1" s="45"/>
      <c r="L1" s="45"/>
      <c r="M1" s="45"/>
      <c r="N1" s="45"/>
      <c r="O1" s="75" t="s">
        <v>73</v>
      </c>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8" t="s">
        <v>106</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row>
    <row r="4" spans="1:52" s="16" customFormat="1" ht="63" customHeight="1" x14ac:dyDescent="0.4">
      <c r="A4" s="82" t="s">
        <v>2</v>
      </c>
      <c r="B4" s="82" t="s">
        <v>1</v>
      </c>
      <c r="C4" s="82" t="s">
        <v>45</v>
      </c>
      <c r="D4" s="82"/>
      <c r="E4" s="82"/>
      <c r="F4" s="82"/>
      <c r="G4" s="82"/>
      <c r="H4" s="82"/>
      <c r="I4" s="82"/>
      <c r="J4" s="82"/>
      <c r="K4" s="82"/>
      <c r="L4" s="82"/>
      <c r="M4" s="82"/>
      <c r="N4" s="82"/>
      <c r="O4" s="82" t="s">
        <v>46</v>
      </c>
      <c r="P4" s="82"/>
      <c r="Q4" s="82"/>
      <c r="R4" s="82"/>
      <c r="S4" s="82"/>
      <c r="T4" s="82"/>
      <c r="U4" s="82"/>
      <c r="V4" s="82"/>
      <c r="W4" s="82"/>
      <c r="X4" s="80" t="s">
        <v>58</v>
      </c>
      <c r="Y4" s="83"/>
      <c r="Z4" s="83"/>
      <c r="AA4" s="83"/>
      <c r="AB4" s="83"/>
      <c r="AC4" s="83"/>
      <c r="AD4" s="81"/>
      <c r="AE4" s="80" t="s">
        <v>60</v>
      </c>
      <c r="AF4" s="83"/>
      <c r="AG4" s="83"/>
      <c r="AH4" s="83"/>
      <c r="AI4" s="83"/>
      <c r="AJ4" s="83"/>
      <c r="AK4" s="81"/>
      <c r="AL4" s="80" t="s">
        <v>61</v>
      </c>
      <c r="AM4" s="81"/>
      <c r="AN4" s="77" t="s">
        <v>62</v>
      </c>
    </row>
    <row r="5" spans="1:52" s="16" customFormat="1" ht="50.25" customHeight="1" x14ac:dyDescent="0.4">
      <c r="A5" s="82"/>
      <c r="B5" s="82"/>
      <c r="C5" s="84" t="s">
        <v>107</v>
      </c>
      <c r="D5" s="82" t="s">
        <v>19</v>
      </c>
      <c r="E5" s="82" t="s">
        <v>20</v>
      </c>
      <c r="F5" s="82"/>
      <c r="G5" s="82"/>
      <c r="H5" s="82"/>
      <c r="I5" s="82"/>
      <c r="J5" s="82"/>
      <c r="K5" s="89" t="s">
        <v>108</v>
      </c>
      <c r="L5" s="90"/>
      <c r="M5" s="90"/>
      <c r="N5" s="93"/>
      <c r="O5" s="84" t="s">
        <v>107</v>
      </c>
      <c r="P5" s="82" t="s">
        <v>19</v>
      </c>
      <c r="Q5" s="80" t="s">
        <v>20</v>
      </c>
      <c r="R5" s="83"/>
      <c r="S5" s="83"/>
      <c r="T5" s="81"/>
      <c r="U5" s="89" t="s">
        <v>108</v>
      </c>
      <c r="V5" s="90"/>
      <c r="W5" s="90"/>
      <c r="X5" s="84" t="s">
        <v>107</v>
      </c>
      <c r="Y5" s="77" t="s">
        <v>19</v>
      </c>
      <c r="Z5" s="82" t="s">
        <v>20</v>
      </c>
      <c r="AA5" s="82"/>
      <c r="AB5" s="82"/>
      <c r="AC5" s="82"/>
      <c r="AD5" s="85" t="s">
        <v>108</v>
      </c>
      <c r="AE5" s="84" t="s">
        <v>107</v>
      </c>
      <c r="AF5" s="77" t="s">
        <v>19</v>
      </c>
      <c r="AG5" s="82" t="s">
        <v>20</v>
      </c>
      <c r="AH5" s="82"/>
      <c r="AI5" s="82"/>
      <c r="AJ5" s="82"/>
      <c r="AK5" s="85" t="s">
        <v>105</v>
      </c>
      <c r="AL5" s="77" t="s">
        <v>44</v>
      </c>
      <c r="AM5" s="77" t="s">
        <v>22</v>
      </c>
      <c r="AN5" s="79"/>
    </row>
    <row r="6" spans="1:52" s="16" customFormat="1" ht="29.25" customHeight="1" x14ac:dyDescent="0.4">
      <c r="A6" s="82"/>
      <c r="B6" s="82"/>
      <c r="C6" s="84"/>
      <c r="D6" s="82"/>
      <c r="E6" s="82" t="s">
        <v>22</v>
      </c>
      <c r="F6" s="82" t="s">
        <v>21</v>
      </c>
      <c r="G6" s="82"/>
      <c r="H6" s="82"/>
      <c r="I6" s="82"/>
      <c r="J6" s="82"/>
      <c r="K6" s="77" t="s">
        <v>18</v>
      </c>
      <c r="L6" s="77" t="s">
        <v>56</v>
      </c>
      <c r="M6" s="77" t="s">
        <v>57</v>
      </c>
      <c r="N6" s="77" t="s">
        <v>6</v>
      </c>
      <c r="O6" s="84"/>
      <c r="P6" s="82"/>
      <c r="Q6" s="77" t="s">
        <v>22</v>
      </c>
      <c r="R6" s="80" t="s">
        <v>21</v>
      </c>
      <c r="S6" s="83"/>
      <c r="T6" s="81"/>
      <c r="U6" s="77" t="s">
        <v>18</v>
      </c>
      <c r="V6" s="77" t="s">
        <v>23</v>
      </c>
      <c r="W6" s="77" t="s">
        <v>24</v>
      </c>
      <c r="X6" s="84"/>
      <c r="Y6" s="79"/>
      <c r="Z6" s="82" t="s">
        <v>22</v>
      </c>
      <c r="AA6" s="82" t="s">
        <v>21</v>
      </c>
      <c r="AB6" s="82"/>
      <c r="AC6" s="82"/>
      <c r="AD6" s="86"/>
      <c r="AE6" s="84"/>
      <c r="AF6" s="79"/>
      <c r="AG6" s="82" t="s">
        <v>22</v>
      </c>
      <c r="AH6" s="82" t="s">
        <v>21</v>
      </c>
      <c r="AI6" s="82"/>
      <c r="AJ6" s="82"/>
      <c r="AK6" s="86"/>
      <c r="AL6" s="79"/>
      <c r="AM6" s="79"/>
      <c r="AN6" s="79"/>
    </row>
    <row r="7" spans="1:52" s="16" customFormat="1" ht="92.25" customHeight="1" x14ac:dyDescent="0.4">
      <c r="A7" s="82"/>
      <c r="B7" s="82"/>
      <c r="C7" s="84"/>
      <c r="D7" s="82"/>
      <c r="E7" s="82"/>
      <c r="F7" s="47" t="s">
        <v>14</v>
      </c>
      <c r="G7" s="47" t="s">
        <v>13</v>
      </c>
      <c r="H7" s="48" t="s">
        <v>16</v>
      </c>
      <c r="I7" s="48" t="s">
        <v>17</v>
      </c>
      <c r="J7" s="48" t="s">
        <v>48</v>
      </c>
      <c r="K7" s="78"/>
      <c r="L7" s="78"/>
      <c r="M7" s="78"/>
      <c r="N7" s="78"/>
      <c r="O7" s="84"/>
      <c r="P7" s="82"/>
      <c r="Q7" s="78"/>
      <c r="R7" s="48" t="s">
        <v>26</v>
      </c>
      <c r="S7" s="48" t="s">
        <v>17</v>
      </c>
      <c r="T7" s="48" t="s">
        <v>27</v>
      </c>
      <c r="U7" s="78"/>
      <c r="V7" s="78"/>
      <c r="W7" s="78"/>
      <c r="X7" s="84"/>
      <c r="Y7" s="78"/>
      <c r="Z7" s="82"/>
      <c r="AA7" s="48" t="s">
        <v>33</v>
      </c>
      <c r="AB7" s="48" t="s">
        <v>47</v>
      </c>
      <c r="AC7" s="48" t="s">
        <v>26</v>
      </c>
      <c r="AD7" s="87"/>
      <c r="AE7" s="84"/>
      <c r="AF7" s="78"/>
      <c r="AG7" s="82"/>
      <c r="AH7" s="48" t="s">
        <v>33</v>
      </c>
      <c r="AI7" s="48" t="s">
        <v>47</v>
      </c>
      <c r="AJ7" s="48" t="s">
        <v>26</v>
      </c>
      <c r="AK7" s="87"/>
      <c r="AL7" s="78"/>
      <c r="AM7" s="78"/>
      <c r="AN7" s="78"/>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2" t="s">
        <v>0</v>
      </c>
      <c r="B25" s="92"/>
      <c r="C25" s="54">
        <f t="shared" ref="C25:K25" si="9">SUM(C8:C24)</f>
        <v>84</v>
      </c>
      <c r="D25" s="54">
        <f t="shared" si="9"/>
        <v>0</v>
      </c>
      <c r="E25" s="54">
        <f t="shared" si="9"/>
        <v>0</v>
      </c>
      <c r="F25" s="54">
        <f t="shared" si="9"/>
        <v>0</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49</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49</v>
      </c>
      <c r="V25" s="54">
        <f t="shared" ref="V25" si="18">SUM(V8:V24)</f>
        <v>2</v>
      </c>
      <c r="W25" s="54">
        <f t="shared" ref="W25" si="19">SUM(W8:W24)</f>
        <v>47</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133</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5" t="s">
        <v>71</v>
      </c>
      <c r="D27" s="75"/>
      <c r="E27" s="75"/>
      <c r="F27" s="75"/>
      <c r="G27" s="75"/>
      <c r="H27" s="75"/>
      <c r="I27" s="75"/>
      <c r="J27" s="75"/>
      <c r="K27" s="55"/>
      <c r="L27" s="55"/>
      <c r="M27" s="55"/>
      <c r="N27" s="55"/>
      <c r="O27" s="55"/>
      <c r="P27" s="55"/>
      <c r="Q27" s="55"/>
      <c r="R27" s="55"/>
      <c r="S27" s="55"/>
      <c r="T27" s="55"/>
      <c r="U27" s="55"/>
      <c r="V27" s="55"/>
      <c r="W27" s="55"/>
      <c r="X27" s="55"/>
      <c r="Y27" s="55"/>
      <c r="Z27" s="55"/>
      <c r="AA27" s="55"/>
      <c r="AB27" s="55"/>
      <c r="AC27" s="55"/>
      <c r="AD27" s="75" t="s">
        <v>72</v>
      </c>
      <c r="AE27" s="75"/>
      <c r="AF27" s="75"/>
      <c r="AG27" s="75"/>
      <c r="AH27" s="75"/>
      <c r="AI27" s="75"/>
      <c r="AJ27" s="75"/>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1" t="s">
        <v>63</v>
      </c>
      <c r="C30" s="91"/>
      <c r="D30" s="91"/>
      <c r="E30" s="91"/>
      <c r="F30" s="91"/>
      <c r="G30" s="91"/>
      <c r="H30" s="91"/>
      <c r="I30" s="91"/>
      <c r="J30" s="91"/>
      <c r="K30" s="91"/>
      <c r="L30" s="91"/>
      <c r="M30" s="91"/>
      <c r="N30" s="91"/>
      <c r="O30" s="91"/>
      <c r="P30" s="91"/>
      <c r="Q30" s="91"/>
      <c r="R30" s="91"/>
      <c r="S30" s="91"/>
      <c r="T30" s="91"/>
      <c r="U30" s="91"/>
      <c r="V30" s="91"/>
      <c r="W30" s="91"/>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3" zoomScale="80" zoomScaleNormal="80" zoomScaleSheetLayoutView="73" workbookViewId="0">
      <selection activeCell="Z5" sqref="Z5:Z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6" t="s">
        <v>74</v>
      </c>
      <c r="C1" s="76"/>
      <c r="D1" s="76"/>
      <c r="E1" s="76"/>
      <c r="F1" s="76"/>
      <c r="G1" s="76"/>
      <c r="H1" s="45"/>
      <c r="I1" s="45"/>
      <c r="J1" s="45"/>
      <c r="K1" s="45"/>
      <c r="L1" s="45"/>
      <c r="M1" s="75" t="s">
        <v>73</v>
      </c>
      <c r="N1" s="75"/>
      <c r="O1" s="75"/>
      <c r="P1" s="75"/>
      <c r="Q1" s="75"/>
      <c r="R1" s="75"/>
      <c r="S1" s="75"/>
      <c r="T1" s="75"/>
      <c r="U1" s="75"/>
      <c r="V1" s="75"/>
      <c r="W1" s="75"/>
      <c r="X1" s="75"/>
      <c r="Y1" s="75"/>
      <c r="Z1" s="75"/>
      <c r="AA1" s="75"/>
      <c r="AB1" s="75"/>
      <c r="AC1" s="75"/>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5" t="s">
        <v>109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1:40" s="3" customFormat="1" ht="44.25" customHeight="1" x14ac:dyDescent="0.35">
      <c r="A4" s="102" t="s">
        <v>2</v>
      </c>
      <c r="B4" s="102" t="s">
        <v>1</v>
      </c>
      <c r="C4" s="98" t="s">
        <v>50</v>
      </c>
      <c r="D4" s="98"/>
      <c r="E4" s="98"/>
      <c r="F4" s="98"/>
      <c r="G4" s="98"/>
      <c r="H4" s="98"/>
      <c r="I4" s="98"/>
      <c r="J4" s="98"/>
      <c r="K4" s="98"/>
      <c r="L4" s="94" t="s">
        <v>64</v>
      </c>
      <c r="M4" s="95"/>
      <c r="N4" s="95"/>
      <c r="O4" s="95"/>
      <c r="P4" s="95"/>
      <c r="Q4" s="95"/>
      <c r="R4" s="96"/>
      <c r="S4" s="94" t="s">
        <v>59</v>
      </c>
      <c r="T4" s="95"/>
      <c r="U4" s="95"/>
      <c r="V4" s="95"/>
      <c r="W4" s="95"/>
      <c r="X4" s="95"/>
      <c r="Y4" s="96"/>
      <c r="Z4" s="94" t="s">
        <v>65</v>
      </c>
      <c r="AA4" s="95"/>
      <c r="AB4" s="96"/>
      <c r="AC4" s="98" t="s">
        <v>66</v>
      </c>
    </row>
    <row r="5" spans="1:40" s="16" customFormat="1" ht="45.75" customHeight="1" x14ac:dyDescent="0.4">
      <c r="A5" s="103"/>
      <c r="B5" s="103"/>
      <c r="C5" s="97" t="s">
        <v>107</v>
      </c>
      <c r="D5" s="98" t="s">
        <v>19</v>
      </c>
      <c r="E5" s="98" t="s">
        <v>20</v>
      </c>
      <c r="F5" s="98"/>
      <c r="G5" s="98"/>
      <c r="H5" s="98"/>
      <c r="I5" s="106" t="s">
        <v>108</v>
      </c>
      <c r="J5" s="107"/>
      <c r="K5" s="108"/>
      <c r="L5" s="97" t="s">
        <v>107</v>
      </c>
      <c r="M5" s="98" t="s">
        <v>19</v>
      </c>
      <c r="N5" s="98" t="s">
        <v>20</v>
      </c>
      <c r="O5" s="98"/>
      <c r="P5" s="98"/>
      <c r="Q5" s="98"/>
      <c r="R5" s="99" t="s">
        <v>108</v>
      </c>
      <c r="S5" s="97" t="s">
        <v>107</v>
      </c>
      <c r="T5" s="98" t="s">
        <v>19</v>
      </c>
      <c r="U5" s="98" t="s">
        <v>20</v>
      </c>
      <c r="V5" s="98"/>
      <c r="W5" s="98"/>
      <c r="X5" s="98"/>
      <c r="Y5" s="99" t="s">
        <v>108</v>
      </c>
      <c r="Z5" s="97" t="s">
        <v>107</v>
      </c>
      <c r="AA5" s="102" t="s">
        <v>51</v>
      </c>
      <c r="AB5" s="102" t="s">
        <v>52</v>
      </c>
      <c r="AC5" s="98"/>
      <c r="AD5" s="3"/>
      <c r="AE5" s="3"/>
      <c r="AF5" s="3"/>
      <c r="AG5" s="3"/>
      <c r="AH5" s="3"/>
      <c r="AI5" s="3"/>
      <c r="AJ5" s="3"/>
      <c r="AK5" s="3"/>
      <c r="AL5" s="3"/>
      <c r="AM5" s="3"/>
      <c r="AN5" s="3"/>
    </row>
    <row r="6" spans="1:40" s="16" customFormat="1" ht="29.25" customHeight="1" x14ac:dyDescent="0.4">
      <c r="A6" s="103"/>
      <c r="B6" s="103"/>
      <c r="C6" s="97"/>
      <c r="D6" s="98"/>
      <c r="E6" s="98" t="s">
        <v>22</v>
      </c>
      <c r="F6" s="98" t="s">
        <v>21</v>
      </c>
      <c r="G6" s="98"/>
      <c r="H6" s="98"/>
      <c r="I6" s="102" t="s">
        <v>25</v>
      </c>
      <c r="J6" s="102" t="s">
        <v>3</v>
      </c>
      <c r="K6" s="102" t="s">
        <v>57</v>
      </c>
      <c r="L6" s="97"/>
      <c r="M6" s="98"/>
      <c r="N6" s="98" t="s">
        <v>22</v>
      </c>
      <c r="O6" s="98" t="s">
        <v>21</v>
      </c>
      <c r="P6" s="98"/>
      <c r="Q6" s="98"/>
      <c r="R6" s="100"/>
      <c r="S6" s="97"/>
      <c r="T6" s="98"/>
      <c r="U6" s="98" t="s">
        <v>22</v>
      </c>
      <c r="V6" s="98" t="s">
        <v>21</v>
      </c>
      <c r="W6" s="98"/>
      <c r="X6" s="98"/>
      <c r="Y6" s="100"/>
      <c r="Z6" s="97"/>
      <c r="AA6" s="103"/>
      <c r="AB6" s="103"/>
      <c r="AC6" s="98"/>
      <c r="AD6" s="3"/>
      <c r="AE6" s="3"/>
      <c r="AF6" s="3"/>
      <c r="AG6" s="3"/>
      <c r="AH6" s="3"/>
      <c r="AI6" s="3"/>
      <c r="AJ6" s="3"/>
      <c r="AK6" s="3"/>
      <c r="AL6" s="3"/>
      <c r="AM6" s="3"/>
      <c r="AN6" s="3"/>
    </row>
    <row r="7" spans="1:40" s="16" customFormat="1" ht="90" customHeight="1" x14ac:dyDescent="0.4">
      <c r="A7" s="104"/>
      <c r="B7" s="104"/>
      <c r="C7" s="97"/>
      <c r="D7" s="98"/>
      <c r="E7" s="98"/>
      <c r="F7" s="34" t="s">
        <v>98</v>
      </c>
      <c r="G7" s="34" t="s">
        <v>100</v>
      </c>
      <c r="H7" s="34" t="s">
        <v>103</v>
      </c>
      <c r="I7" s="104"/>
      <c r="J7" s="104"/>
      <c r="K7" s="104"/>
      <c r="L7" s="97"/>
      <c r="M7" s="98"/>
      <c r="N7" s="98"/>
      <c r="O7" s="34" t="s">
        <v>49</v>
      </c>
      <c r="P7" s="34" t="s">
        <v>26</v>
      </c>
      <c r="Q7" s="74"/>
      <c r="R7" s="101"/>
      <c r="S7" s="97"/>
      <c r="T7" s="98"/>
      <c r="U7" s="98"/>
      <c r="V7" s="34" t="s">
        <v>49</v>
      </c>
      <c r="W7" s="34" t="s">
        <v>26</v>
      </c>
      <c r="X7" s="34" t="s">
        <v>49</v>
      </c>
      <c r="Y7" s="101"/>
      <c r="Z7" s="97"/>
      <c r="AA7" s="104"/>
      <c r="AB7" s="104"/>
      <c r="AC7" s="98"/>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8" t="s">
        <v>0</v>
      </c>
      <c r="B25" s="98"/>
      <c r="C25" s="31">
        <f>SUM(C8:C24)</f>
        <v>82</v>
      </c>
      <c r="D25" s="31">
        <f t="shared" ref="D25:AC25" si="11">SUM(D8:D24)</f>
        <v>0</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5" t="s">
        <v>71</v>
      </c>
      <c r="D27" s="75"/>
      <c r="E27" s="75"/>
      <c r="F27" s="75"/>
      <c r="G27" s="75"/>
      <c r="H27" s="75"/>
      <c r="I27" s="55"/>
      <c r="J27" s="55"/>
      <c r="K27" s="55"/>
      <c r="L27" s="55"/>
      <c r="M27" s="55"/>
      <c r="N27" s="55"/>
      <c r="O27" s="55"/>
      <c r="P27" s="55"/>
      <c r="Q27" s="55"/>
      <c r="R27" s="55"/>
      <c r="S27" s="55"/>
      <c r="T27" s="55"/>
      <c r="U27" s="75" t="s">
        <v>72</v>
      </c>
      <c r="V27" s="75"/>
      <c r="W27" s="75"/>
      <c r="X27" s="75"/>
      <c r="Y27" s="75"/>
      <c r="Z27" s="75"/>
      <c r="AA27" s="75"/>
      <c r="AB27" s="75"/>
      <c r="AC27" s="55"/>
      <c r="AD27" s="55"/>
      <c r="AE27" s="55"/>
      <c r="AF27" s="55"/>
      <c r="AG27" s="55"/>
      <c r="AH27" s="55"/>
    </row>
    <row r="28" spans="1:40" s="3" customFormat="1" ht="144" customHeight="1" x14ac:dyDescent="0.35">
      <c r="B28" s="91" t="s">
        <v>67</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I12" sqref="I1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5"/>
      <c r="H1" s="75" t="s">
        <v>73</v>
      </c>
      <c r="I1" s="75"/>
      <c r="J1" s="75"/>
      <c r="K1" s="75"/>
      <c r="L1" s="75"/>
      <c r="M1" s="75"/>
      <c r="N1" s="75"/>
    </row>
    <row r="3" spans="1:14" s="3" customFormat="1" ht="54.6" customHeight="1" x14ac:dyDescent="0.35">
      <c r="A3" s="110" t="s">
        <v>110</v>
      </c>
      <c r="B3" s="110"/>
      <c r="C3" s="110"/>
      <c r="D3" s="110"/>
      <c r="E3" s="110"/>
      <c r="F3" s="110"/>
      <c r="G3" s="110"/>
      <c r="H3" s="110"/>
      <c r="I3" s="110"/>
      <c r="J3" s="110"/>
      <c r="K3" s="110"/>
      <c r="L3" s="110"/>
      <c r="M3" s="110"/>
      <c r="N3" s="110"/>
    </row>
    <row r="4" spans="1:14" s="5" customFormat="1" ht="28.2" x14ac:dyDescent="0.5">
      <c r="A4" s="103" t="s">
        <v>2</v>
      </c>
      <c r="B4" s="103" t="s">
        <v>1</v>
      </c>
      <c r="C4" s="97" t="s">
        <v>107</v>
      </c>
      <c r="D4" s="98" t="s">
        <v>19</v>
      </c>
      <c r="E4" s="98" t="s">
        <v>20</v>
      </c>
      <c r="F4" s="94" t="s">
        <v>53</v>
      </c>
      <c r="G4" s="95"/>
      <c r="H4" s="95"/>
      <c r="I4" s="95"/>
      <c r="J4" s="95"/>
      <c r="K4" s="95"/>
      <c r="L4" s="95"/>
      <c r="M4" s="96"/>
      <c r="N4" s="98" t="s">
        <v>108</v>
      </c>
    </row>
    <row r="5" spans="1:14" s="5" customFormat="1" ht="29.25" customHeight="1" x14ac:dyDescent="0.5">
      <c r="A5" s="103"/>
      <c r="B5" s="103"/>
      <c r="C5" s="97"/>
      <c r="D5" s="98"/>
      <c r="E5" s="98"/>
      <c r="F5" s="99" t="s">
        <v>96</v>
      </c>
      <c r="G5" s="99" t="s">
        <v>102</v>
      </c>
      <c r="H5" s="99" t="s">
        <v>27</v>
      </c>
      <c r="I5" s="99" t="s">
        <v>28</v>
      </c>
      <c r="J5" s="99" t="s">
        <v>28</v>
      </c>
      <c r="K5" s="99" t="s">
        <v>28</v>
      </c>
      <c r="L5" s="99" t="s">
        <v>27</v>
      </c>
      <c r="M5" s="99" t="s">
        <v>54</v>
      </c>
      <c r="N5" s="98"/>
    </row>
    <row r="6" spans="1:14" s="5" customFormat="1" ht="28.2" x14ac:dyDescent="0.5">
      <c r="A6" s="103"/>
      <c r="B6" s="103"/>
      <c r="C6" s="99"/>
      <c r="D6" s="102"/>
      <c r="E6" s="102"/>
      <c r="F6" s="100"/>
      <c r="G6" s="100"/>
      <c r="H6" s="100"/>
      <c r="I6" s="100"/>
      <c r="J6" s="100"/>
      <c r="K6" s="100"/>
      <c r="L6" s="100"/>
      <c r="M6" s="100"/>
      <c r="N6" s="98"/>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8" t="s">
        <v>0</v>
      </c>
      <c r="B24" s="98"/>
      <c r="C24" s="31">
        <f>SUM(C7:C23)</f>
        <v>526</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526</v>
      </c>
    </row>
    <row r="25" spans="1:14" s="3" customFormat="1" ht="47.25" customHeight="1" x14ac:dyDescent="0.35">
      <c r="B25" s="109" t="s">
        <v>71</v>
      </c>
      <c r="C25" s="109"/>
      <c r="D25" s="109"/>
      <c r="E25" s="109"/>
      <c r="F25" s="55"/>
      <c r="G25" s="75" t="s">
        <v>72</v>
      </c>
      <c r="H25" s="75"/>
      <c r="I25" s="75"/>
      <c r="J25" s="75"/>
      <c r="K25" s="75"/>
      <c r="L25" s="75"/>
      <c r="M25" s="75"/>
      <c r="N25" s="75"/>
    </row>
    <row r="26" spans="1:14" s="3" customFormat="1" ht="111" customHeight="1" x14ac:dyDescent="0.35">
      <c r="B26" s="91" t="s">
        <v>68</v>
      </c>
      <c r="C26" s="91"/>
      <c r="D26" s="91"/>
      <c r="E26" s="91"/>
      <c r="F26" s="91"/>
      <c r="G26" s="91"/>
      <c r="H26" s="91"/>
      <c r="I26" s="91"/>
      <c r="J26" s="91"/>
      <c r="K26" s="91"/>
      <c r="L26" s="91"/>
      <c r="M26" s="91"/>
      <c r="N26" s="91"/>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G15" sqref="G15"/>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5"/>
      <c r="F1" s="75" t="s">
        <v>73</v>
      </c>
      <c r="G1" s="75"/>
      <c r="H1" s="75"/>
      <c r="I1" s="75"/>
      <c r="J1" s="75"/>
      <c r="K1" s="75"/>
      <c r="L1" s="55"/>
      <c r="M1" s="55"/>
      <c r="N1" s="55"/>
    </row>
    <row r="3" spans="1:14" s="8" customFormat="1" ht="46.2" customHeight="1" x14ac:dyDescent="0.35">
      <c r="A3" s="111" t="s">
        <v>111</v>
      </c>
      <c r="B3" s="112"/>
      <c r="C3" s="112"/>
      <c r="D3" s="112"/>
      <c r="E3" s="112"/>
      <c r="F3" s="112"/>
      <c r="G3" s="112"/>
      <c r="H3" s="112"/>
      <c r="I3" s="112"/>
      <c r="J3" s="112"/>
      <c r="K3" s="112"/>
      <c r="L3" s="6"/>
      <c r="M3" s="6"/>
    </row>
    <row r="4" spans="1:14" s="9" customFormat="1" ht="21" x14ac:dyDescent="0.4">
      <c r="A4" s="102" t="s">
        <v>2</v>
      </c>
      <c r="B4" s="102" t="s">
        <v>1</v>
      </c>
      <c r="C4" s="97" t="s">
        <v>107</v>
      </c>
      <c r="D4" s="113" t="s">
        <v>19</v>
      </c>
      <c r="E4" s="113" t="s">
        <v>20</v>
      </c>
      <c r="F4" s="113"/>
      <c r="G4" s="113"/>
      <c r="H4" s="113"/>
      <c r="I4" s="98" t="s">
        <v>108</v>
      </c>
      <c r="J4" s="102" t="s">
        <v>4</v>
      </c>
      <c r="K4" s="102" t="s">
        <v>69</v>
      </c>
      <c r="L4" s="17"/>
      <c r="M4" s="17"/>
    </row>
    <row r="5" spans="1:14" s="9" customFormat="1" ht="21" x14ac:dyDescent="0.4">
      <c r="A5" s="103"/>
      <c r="B5" s="103"/>
      <c r="C5" s="97"/>
      <c r="D5" s="113"/>
      <c r="E5" s="114" t="s">
        <v>22</v>
      </c>
      <c r="F5" s="113" t="s">
        <v>21</v>
      </c>
      <c r="G5" s="113"/>
      <c r="H5" s="113"/>
      <c r="I5" s="98"/>
      <c r="J5" s="103"/>
      <c r="K5" s="103"/>
      <c r="L5" s="17"/>
      <c r="M5" s="17"/>
    </row>
    <row r="6" spans="1:14" s="9" customFormat="1" ht="21" x14ac:dyDescent="0.4">
      <c r="A6" s="103"/>
      <c r="B6" s="103"/>
      <c r="C6" s="99"/>
      <c r="D6" s="114"/>
      <c r="E6" s="115"/>
      <c r="F6" s="69" t="s">
        <v>28</v>
      </c>
      <c r="G6" s="69" t="s">
        <v>30</v>
      </c>
      <c r="H6" s="69" t="s">
        <v>29</v>
      </c>
      <c r="I6" s="102"/>
      <c r="J6" s="103"/>
      <c r="K6" s="103"/>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4" t="s">
        <v>0</v>
      </c>
      <c r="B12" s="96"/>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5"/>
      <c r="H1" s="75" t="s">
        <v>73</v>
      </c>
      <c r="I1" s="75"/>
      <c r="J1" s="75"/>
      <c r="K1" s="75"/>
      <c r="L1" s="75"/>
      <c r="M1" s="75"/>
      <c r="N1" s="75"/>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112</v>
      </c>
      <c r="B3" s="110"/>
      <c r="C3" s="110"/>
      <c r="D3" s="110"/>
      <c r="E3" s="110"/>
      <c r="F3" s="110"/>
      <c r="G3" s="110"/>
      <c r="H3" s="110"/>
      <c r="I3" s="110"/>
      <c r="J3" s="110"/>
      <c r="K3" s="110"/>
      <c r="L3" s="110"/>
      <c r="M3" s="110"/>
      <c r="N3" s="110"/>
    </row>
    <row r="4" spans="1:30" s="5" customFormat="1" ht="33.75" customHeight="1" x14ac:dyDescent="0.5">
      <c r="A4" s="102" t="s">
        <v>2</v>
      </c>
      <c r="B4" s="102" t="s">
        <v>1</v>
      </c>
      <c r="C4" s="97" t="s">
        <v>107</v>
      </c>
      <c r="D4" s="98" t="s">
        <v>19</v>
      </c>
      <c r="E4" s="98" t="s">
        <v>20</v>
      </c>
      <c r="F4" s="98" t="s">
        <v>53</v>
      </c>
      <c r="G4" s="98"/>
      <c r="H4" s="98"/>
      <c r="I4" s="98"/>
      <c r="J4" s="98"/>
      <c r="K4" s="98"/>
      <c r="L4" s="98"/>
      <c r="M4" s="98"/>
      <c r="N4" s="97" t="s">
        <v>108</v>
      </c>
    </row>
    <row r="5" spans="1:30" s="5" customFormat="1" ht="28.2" x14ac:dyDescent="0.5">
      <c r="A5" s="103"/>
      <c r="B5" s="103"/>
      <c r="C5" s="99"/>
      <c r="D5" s="102"/>
      <c r="E5" s="102"/>
      <c r="F5" s="35" t="s">
        <v>48</v>
      </c>
      <c r="G5" s="35" t="s">
        <v>49</v>
      </c>
      <c r="H5" s="35" t="s">
        <v>16</v>
      </c>
      <c r="I5" s="35" t="s">
        <v>49</v>
      </c>
      <c r="J5" s="35" t="s">
        <v>26</v>
      </c>
      <c r="K5" s="35" t="s">
        <v>26</v>
      </c>
      <c r="L5" s="35" t="s">
        <v>26</v>
      </c>
      <c r="M5" s="35" t="s">
        <v>16</v>
      </c>
      <c r="N5" s="99"/>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75" t="s">
        <v>72</v>
      </c>
      <c r="H8" s="75"/>
      <c r="I8" s="75"/>
      <c r="J8" s="75"/>
      <c r="K8" s="75"/>
      <c r="L8" s="75"/>
      <c r="M8" s="75"/>
      <c r="N8" s="75"/>
      <c r="O8" s="55"/>
      <c r="P8" s="55"/>
      <c r="Q8" s="55"/>
      <c r="R8" s="55"/>
      <c r="S8" s="55"/>
      <c r="T8" s="55"/>
      <c r="U8" s="55"/>
    </row>
    <row r="9" spans="1:30" s="3" customFormat="1" ht="123.75" customHeight="1" x14ac:dyDescent="0.35">
      <c r="B9" s="91" t="s">
        <v>55</v>
      </c>
      <c r="C9" s="91"/>
      <c r="D9" s="91"/>
      <c r="E9" s="91"/>
      <c r="F9" s="91"/>
      <c r="G9" s="91"/>
      <c r="H9" s="91"/>
      <c r="I9" s="91"/>
      <c r="J9" s="91"/>
      <c r="K9" s="91"/>
      <c r="L9" s="91"/>
      <c r="M9" s="91"/>
      <c r="N9" s="91"/>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2" t="s">
        <v>113</v>
      </c>
      <c r="B3" s="122"/>
      <c r="C3" s="122"/>
      <c r="D3" s="122"/>
      <c r="E3" s="122"/>
      <c r="F3" s="122"/>
      <c r="G3" s="122"/>
      <c r="H3" s="122"/>
      <c r="I3" s="122"/>
      <c r="J3" s="122"/>
      <c r="K3" s="122"/>
      <c r="L3" s="122"/>
      <c r="M3" s="122"/>
      <c r="N3" s="122"/>
      <c r="O3" s="122"/>
      <c r="P3" s="122"/>
      <c r="Q3" s="122"/>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1" t="s">
        <v>114</v>
      </c>
      <c r="D5" s="114" t="s">
        <v>19</v>
      </c>
      <c r="E5" s="118" t="s">
        <v>20</v>
      </c>
      <c r="F5" s="119"/>
      <c r="G5" s="119"/>
      <c r="H5" s="120"/>
      <c r="I5" s="121" t="s">
        <v>108</v>
      </c>
      <c r="J5" s="121" t="s">
        <v>114</v>
      </c>
      <c r="K5" s="114" t="s">
        <v>19</v>
      </c>
      <c r="L5" s="118" t="s">
        <v>20</v>
      </c>
      <c r="M5" s="119"/>
      <c r="N5" s="119"/>
      <c r="O5" s="120"/>
      <c r="P5" s="121" t="s">
        <v>108</v>
      </c>
      <c r="Q5" s="113"/>
      <c r="R5" s="14"/>
      <c r="S5" s="14"/>
    </row>
    <row r="6" spans="1:19" s="24" customForma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30.6" customHeight="1" x14ac:dyDescent="0.35">
      <c r="A7" s="117"/>
      <c r="B7" s="117"/>
      <c r="C7" s="121"/>
      <c r="D7" s="117"/>
      <c r="E7" s="117"/>
      <c r="F7" s="37" t="s">
        <v>99</v>
      </c>
      <c r="G7" s="37" t="s">
        <v>32</v>
      </c>
      <c r="H7" s="37" t="s">
        <v>31</v>
      </c>
      <c r="I7" s="121"/>
      <c r="J7" s="121"/>
      <c r="K7" s="117"/>
      <c r="L7" s="117"/>
      <c r="M7" s="37" t="s">
        <v>31</v>
      </c>
      <c r="N7" s="37" t="s">
        <v>31</v>
      </c>
      <c r="O7" s="37" t="s">
        <v>33</v>
      </c>
      <c r="P7" s="121"/>
      <c r="Q7" s="113"/>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2" t="s">
        <v>115</v>
      </c>
      <c r="B3" s="122"/>
      <c r="C3" s="122"/>
      <c r="D3" s="122"/>
      <c r="E3" s="122"/>
      <c r="F3" s="122"/>
      <c r="G3" s="122"/>
      <c r="H3" s="122"/>
      <c r="I3" s="122"/>
      <c r="J3" s="122"/>
      <c r="K3" s="122"/>
      <c r="L3" s="122"/>
      <c r="M3" s="122"/>
      <c r="N3" s="122"/>
      <c r="O3" s="122"/>
      <c r="P3" s="122"/>
      <c r="Q3" s="122"/>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1" t="s">
        <v>114</v>
      </c>
      <c r="D5" s="114" t="s">
        <v>19</v>
      </c>
      <c r="E5" s="118" t="s">
        <v>20</v>
      </c>
      <c r="F5" s="119"/>
      <c r="G5" s="119"/>
      <c r="H5" s="120"/>
      <c r="I5" s="121" t="s">
        <v>108</v>
      </c>
      <c r="J5" s="121" t="s">
        <v>114</v>
      </c>
      <c r="K5" s="114" t="s">
        <v>19</v>
      </c>
      <c r="L5" s="118" t="s">
        <v>20</v>
      </c>
      <c r="M5" s="119"/>
      <c r="N5" s="119"/>
      <c r="O5" s="120"/>
      <c r="P5" s="121" t="s">
        <v>108</v>
      </c>
      <c r="Q5" s="113"/>
      <c r="R5" s="14"/>
      <c r="S5" s="14"/>
    </row>
    <row r="6" spans="1:19" s="24" customFormat="1" ht="42" customHeigh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52.2" x14ac:dyDescent="0.35">
      <c r="A7" s="117"/>
      <c r="B7" s="117"/>
      <c r="C7" s="121"/>
      <c r="D7" s="117"/>
      <c r="E7" s="117"/>
      <c r="F7" s="37" t="s">
        <v>31</v>
      </c>
      <c r="G7" s="37" t="s">
        <v>32</v>
      </c>
      <c r="H7" s="37" t="s">
        <v>31</v>
      </c>
      <c r="I7" s="121"/>
      <c r="J7" s="121"/>
      <c r="K7" s="117"/>
      <c r="L7" s="117"/>
      <c r="M7" s="37" t="s">
        <v>95</v>
      </c>
      <c r="N7" s="37" t="s">
        <v>31</v>
      </c>
      <c r="O7" s="37" t="s">
        <v>33</v>
      </c>
      <c r="P7" s="121"/>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5" t="s">
        <v>73</v>
      </c>
      <c r="F1" s="75"/>
      <c r="G1" s="75"/>
      <c r="H1" s="75"/>
      <c r="I1" s="75"/>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2" t="s">
        <v>116</v>
      </c>
      <c r="B3" s="122"/>
      <c r="C3" s="122"/>
      <c r="D3" s="122"/>
      <c r="E3" s="122"/>
      <c r="F3" s="122"/>
      <c r="G3" s="122"/>
      <c r="H3" s="122"/>
      <c r="I3" s="122"/>
      <c r="J3" s="12"/>
      <c r="K3" s="12"/>
    </row>
    <row r="4" spans="1:17" s="24" customFormat="1" ht="18" customHeight="1" x14ac:dyDescent="0.35">
      <c r="A4" s="114" t="s">
        <v>2</v>
      </c>
      <c r="B4" s="114" t="s">
        <v>1</v>
      </c>
      <c r="C4" s="121" t="s">
        <v>114</v>
      </c>
      <c r="D4" s="114" t="s">
        <v>19</v>
      </c>
      <c r="E4" s="118" t="s">
        <v>20</v>
      </c>
      <c r="F4" s="119"/>
      <c r="G4" s="119"/>
      <c r="H4" s="120"/>
      <c r="I4" s="121" t="s">
        <v>108</v>
      </c>
      <c r="J4" s="14"/>
      <c r="K4" s="14"/>
    </row>
    <row r="5" spans="1:17" s="24" customFormat="1" x14ac:dyDescent="0.35">
      <c r="A5" s="115"/>
      <c r="B5" s="115"/>
      <c r="C5" s="121"/>
      <c r="D5" s="115"/>
      <c r="E5" s="114" t="s">
        <v>22</v>
      </c>
      <c r="F5" s="118" t="s">
        <v>21</v>
      </c>
      <c r="G5" s="119"/>
      <c r="H5" s="120"/>
      <c r="I5" s="121"/>
      <c r="J5" s="14"/>
      <c r="K5" s="14"/>
    </row>
    <row r="6" spans="1:17" s="24" customFormat="1" x14ac:dyDescent="0.35">
      <c r="A6" s="117"/>
      <c r="B6" s="117"/>
      <c r="C6" s="121"/>
      <c r="D6" s="117"/>
      <c r="E6" s="117"/>
      <c r="F6" s="37" t="s">
        <v>104</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5" zoomScale="80" zoomScaleNormal="80" workbookViewId="0">
      <selection activeCell="U19" sqref="U19"/>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117</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102" t="s">
        <v>2</v>
      </c>
      <c r="B4" s="102" t="s">
        <v>7</v>
      </c>
      <c r="C4" s="97" t="s">
        <v>119</v>
      </c>
      <c r="D4" s="97"/>
      <c r="E4" s="97"/>
      <c r="F4" s="97"/>
      <c r="G4" s="97"/>
      <c r="H4" s="97"/>
      <c r="I4" s="97"/>
      <c r="J4" s="97"/>
      <c r="K4" s="97"/>
      <c r="L4" s="106" t="s">
        <v>118</v>
      </c>
      <c r="M4" s="107"/>
      <c r="N4" s="107"/>
      <c r="O4" s="107"/>
      <c r="P4" s="108"/>
      <c r="Q4" s="129" t="s">
        <v>120</v>
      </c>
      <c r="R4" s="129"/>
      <c r="S4" s="129"/>
      <c r="T4" s="129"/>
      <c r="U4" s="129"/>
    </row>
    <row r="5" spans="1:21" s="29" customFormat="1" ht="42" customHeight="1" x14ac:dyDescent="0.35">
      <c r="A5" s="103"/>
      <c r="B5" s="103"/>
      <c r="C5" s="98" t="s">
        <v>39</v>
      </c>
      <c r="D5" s="98"/>
      <c r="E5" s="98"/>
      <c r="F5" s="98" t="s">
        <v>40</v>
      </c>
      <c r="G5" s="98"/>
      <c r="H5" s="126" t="s">
        <v>41</v>
      </c>
      <c r="I5" s="127"/>
      <c r="J5" s="118" t="s">
        <v>8</v>
      </c>
      <c r="K5" s="120"/>
      <c r="L5" s="102" t="s">
        <v>11</v>
      </c>
      <c r="M5" s="126" t="s">
        <v>12</v>
      </c>
      <c r="N5" s="127"/>
      <c r="O5" s="118" t="s">
        <v>8</v>
      </c>
      <c r="P5" s="120"/>
      <c r="Q5" s="102" t="s">
        <v>42</v>
      </c>
      <c r="R5" s="126" t="s">
        <v>12</v>
      </c>
      <c r="S5" s="127"/>
      <c r="T5" s="118" t="s">
        <v>8</v>
      </c>
      <c r="U5" s="120"/>
    </row>
    <row r="6" spans="1:21" s="29" customFormat="1" ht="85.5" customHeight="1" x14ac:dyDescent="0.35">
      <c r="A6" s="104"/>
      <c r="B6" s="104"/>
      <c r="C6" s="19" t="s">
        <v>43</v>
      </c>
      <c r="D6" s="19" t="s">
        <v>19</v>
      </c>
      <c r="E6" s="19" t="s">
        <v>5</v>
      </c>
      <c r="F6" s="19" t="s">
        <v>9</v>
      </c>
      <c r="G6" s="19" t="s">
        <v>10</v>
      </c>
      <c r="H6" s="23" t="s">
        <v>9</v>
      </c>
      <c r="I6" s="23" t="s">
        <v>10</v>
      </c>
      <c r="J6" s="23" t="s">
        <v>9</v>
      </c>
      <c r="K6" s="23" t="s">
        <v>10</v>
      </c>
      <c r="L6" s="104"/>
      <c r="M6" s="23" t="s">
        <v>9</v>
      </c>
      <c r="N6" s="23" t="s">
        <v>10</v>
      </c>
      <c r="O6" s="23" t="s">
        <v>9</v>
      </c>
      <c r="P6" s="23" t="s">
        <v>10</v>
      </c>
      <c r="Q6" s="104"/>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52</v>
      </c>
      <c r="M7" s="62">
        <v>12</v>
      </c>
      <c r="N7" s="72">
        <f t="shared" ref="N7:N18" si="3">M7/L7</f>
        <v>0.23076923076923078</v>
      </c>
      <c r="O7" s="39">
        <f>L7-M7</f>
        <v>40</v>
      </c>
      <c r="P7" s="72">
        <f t="shared" ref="P7:P18" si="4">O7/L7</f>
        <v>0.76923076923076927</v>
      </c>
      <c r="Q7" s="60"/>
      <c r="R7" s="62"/>
      <c r="S7" s="72"/>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62</v>
      </c>
      <c r="G11" s="71">
        <f t="shared" si="0"/>
        <v>0.68131868131868134</v>
      </c>
      <c r="H11" s="62">
        <v>10</v>
      </c>
      <c r="I11" s="72">
        <f t="shared" si="1"/>
        <v>0.16129032258064516</v>
      </c>
      <c r="J11" s="39">
        <f t="shared" si="5"/>
        <v>52</v>
      </c>
      <c r="K11" s="72">
        <f t="shared" si="2"/>
        <v>0.83870967741935487</v>
      </c>
      <c r="L11" s="60">
        <v>61</v>
      </c>
      <c r="M11" s="62">
        <v>12</v>
      </c>
      <c r="N11" s="72">
        <f t="shared" si="3"/>
        <v>0.19672131147540983</v>
      </c>
      <c r="O11" s="39">
        <f t="shared" si="6"/>
        <v>49</v>
      </c>
      <c r="P11" s="72">
        <f t="shared" si="4"/>
        <v>0.80327868852459017</v>
      </c>
      <c r="Q11" s="60">
        <v>1</v>
      </c>
      <c r="R11" s="62">
        <v>1</v>
      </c>
      <c r="S11" s="72">
        <f t="shared" ref="S11:S12" si="8">R11/Q11</f>
        <v>1</v>
      </c>
      <c r="T11" s="39"/>
      <c r="U11" s="73"/>
    </row>
    <row r="12" spans="1:21" s="29" customFormat="1" ht="18" x14ac:dyDescent="0.35">
      <c r="A12" s="19">
        <v>6</v>
      </c>
      <c r="B12" s="64" t="s">
        <v>80</v>
      </c>
      <c r="C12" s="59">
        <v>27</v>
      </c>
      <c r="D12" s="59">
        <v>8</v>
      </c>
      <c r="E12" s="60">
        <v>35</v>
      </c>
      <c r="F12" s="60">
        <f t="shared" si="7"/>
        <v>35</v>
      </c>
      <c r="G12" s="71">
        <f t="shared" si="0"/>
        <v>1</v>
      </c>
      <c r="H12" s="62">
        <v>4</v>
      </c>
      <c r="I12" s="72">
        <f t="shared" si="1"/>
        <v>0.11428571428571428</v>
      </c>
      <c r="J12" s="39">
        <f t="shared" si="5"/>
        <v>31</v>
      </c>
      <c r="K12" s="72">
        <f t="shared" si="2"/>
        <v>0.88571428571428568</v>
      </c>
      <c r="L12" s="60">
        <v>35</v>
      </c>
      <c r="M12" s="62">
        <v>4</v>
      </c>
      <c r="N12" s="72">
        <f t="shared" si="3"/>
        <v>0.11428571428571428</v>
      </c>
      <c r="O12" s="39">
        <f t="shared" si="6"/>
        <v>31</v>
      </c>
      <c r="P12" s="72">
        <f t="shared" si="4"/>
        <v>0.88571428571428568</v>
      </c>
      <c r="Q12" s="60"/>
      <c r="R12" s="62"/>
      <c r="S12" s="72"/>
      <c r="T12" s="39"/>
      <c r="U12" s="73"/>
    </row>
    <row r="13" spans="1:21" s="29" customFormat="1" ht="18" x14ac:dyDescent="0.35">
      <c r="A13" s="19">
        <v>7</v>
      </c>
      <c r="B13" s="64" t="s">
        <v>81</v>
      </c>
      <c r="C13" s="59">
        <v>5</v>
      </c>
      <c r="D13" s="59">
        <v>12</v>
      </c>
      <c r="E13" s="60">
        <v>17</v>
      </c>
      <c r="F13" s="60">
        <f t="shared" si="7"/>
        <v>11</v>
      </c>
      <c r="G13" s="71">
        <f t="shared" si="0"/>
        <v>0.6470588235294118</v>
      </c>
      <c r="H13" s="62">
        <v>2</v>
      </c>
      <c r="I13" s="72">
        <f t="shared" si="1"/>
        <v>0.18181818181818182</v>
      </c>
      <c r="J13" s="39">
        <f t="shared" si="5"/>
        <v>9</v>
      </c>
      <c r="K13" s="72">
        <f t="shared" si="2"/>
        <v>0.81818181818181823</v>
      </c>
      <c r="L13" s="60">
        <v>11</v>
      </c>
      <c r="M13" s="62">
        <v>3</v>
      </c>
      <c r="N13" s="72">
        <f t="shared" si="3"/>
        <v>0.27272727272727271</v>
      </c>
      <c r="O13" s="39">
        <f t="shared" si="6"/>
        <v>8</v>
      </c>
      <c r="P13" s="72">
        <f t="shared" si="4"/>
        <v>0.72727272727272729</v>
      </c>
      <c r="Q13" s="60"/>
      <c r="R13" s="62"/>
      <c r="S13" s="72"/>
      <c r="T13" s="39"/>
      <c r="U13" s="73"/>
    </row>
    <row r="14" spans="1:21" s="29" customFormat="1" ht="18" x14ac:dyDescent="0.35">
      <c r="A14" s="19">
        <v>8</v>
      </c>
      <c r="B14" s="64" t="s">
        <v>82</v>
      </c>
      <c r="C14" s="59">
        <v>11</v>
      </c>
      <c r="D14" s="59">
        <v>24</v>
      </c>
      <c r="E14" s="60">
        <v>35</v>
      </c>
      <c r="F14" s="60">
        <f t="shared" si="7"/>
        <v>36</v>
      </c>
      <c r="G14" s="71">
        <f t="shared" si="0"/>
        <v>1.0285714285714285</v>
      </c>
      <c r="H14" s="62">
        <v>6</v>
      </c>
      <c r="I14" s="72">
        <f t="shared" si="1"/>
        <v>0.16666666666666666</v>
      </c>
      <c r="J14" s="39">
        <f t="shared" si="5"/>
        <v>30</v>
      </c>
      <c r="K14" s="72">
        <f t="shared" si="2"/>
        <v>0.83333333333333337</v>
      </c>
      <c r="L14" s="60">
        <v>36</v>
      </c>
      <c r="M14" s="62">
        <v>10</v>
      </c>
      <c r="N14" s="72">
        <f t="shared" si="3"/>
        <v>0.27777777777777779</v>
      </c>
      <c r="O14" s="39">
        <f t="shared" si="6"/>
        <v>26</v>
      </c>
      <c r="P14" s="72">
        <f t="shared" si="4"/>
        <v>0.72222222222222221</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73"/>
    </row>
    <row r="16" spans="1:21" s="29" customFormat="1" ht="18" x14ac:dyDescent="0.35">
      <c r="A16" s="19">
        <v>10</v>
      </c>
      <c r="B16" s="64" t="s">
        <v>84</v>
      </c>
      <c r="C16" s="59">
        <v>21</v>
      </c>
      <c r="D16" s="59">
        <v>10</v>
      </c>
      <c r="E16" s="60">
        <v>31</v>
      </c>
      <c r="F16" s="60">
        <f t="shared" si="7"/>
        <v>30</v>
      </c>
      <c r="G16" s="71">
        <f t="shared" si="0"/>
        <v>0.967741935483871</v>
      </c>
      <c r="H16" s="62">
        <v>3</v>
      </c>
      <c r="I16" s="72">
        <f t="shared" si="1"/>
        <v>0.1</v>
      </c>
      <c r="J16" s="39">
        <f t="shared" si="5"/>
        <v>27</v>
      </c>
      <c r="K16" s="72">
        <f t="shared" si="2"/>
        <v>0.9</v>
      </c>
      <c r="L16" s="60">
        <v>30</v>
      </c>
      <c r="M16" s="62">
        <v>4</v>
      </c>
      <c r="N16" s="72">
        <f t="shared" si="3"/>
        <v>0.13333333333333333</v>
      </c>
      <c r="O16" s="39">
        <f t="shared" si="6"/>
        <v>26</v>
      </c>
      <c r="P16" s="72">
        <f t="shared" si="4"/>
        <v>0.8666666666666667</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44</v>
      </c>
      <c r="G18" s="71">
        <f t="shared" si="0"/>
        <v>0.95652173913043481</v>
      </c>
      <c r="H18" s="62">
        <v>10</v>
      </c>
      <c r="I18" s="72">
        <f t="shared" si="1"/>
        <v>0.22727272727272727</v>
      </c>
      <c r="J18" s="39">
        <f t="shared" si="5"/>
        <v>34</v>
      </c>
      <c r="K18" s="72">
        <f t="shared" si="2"/>
        <v>0.77272727272727271</v>
      </c>
      <c r="L18" s="60">
        <v>42</v>
      </c>
      <c r="M18" s="62">
        <v>13</v>
      </c>
      <c r="N18" s="72">
        <f t="shared" si="3"/>
        <v>0.30952380952380953</v>
      </c>
      <c r="O18" s="39">
        <f t="shared" si="6"/>
        <v>29</v>
      </c>
      <c r="P18" s="72">
        <f t="shared" si="4"/>
        <v>0.69047619047619047</v>
      </c>
      <c r="Q18" s="60">
        <v>2</v>
      </c>
      <c r="R18" s="62"/>
      <c r="S18" s="72"/>
      <c r="T18" s="39">
        <v>2</v>
      </c>
      <c r="U18" s="73">
        <f>T18/Q18</f>
        <v>1</v>
      </c>
    </row>
    <row r="19" spans="1:23" s="30" customFormat="1" ht="18" x14ac:dyDescent="0.35">
      <c r="A19" s="19">
        <v>13</v>
      </c>
      <c r="B19" s="64" t="s">
        <v>87</v>
      </c>
      <c r="C19" s="59">
        <v>15</v>
      </c>
      <c r="D19" s="59"/>
      <c r="E19" s="60">
        <v>15</v>
      </c>
      <c r="F19" s="60">
        <f t="shared" si="7"/>
        <v>15</v>
      </c>
      <c r="G19" s="71">
        <f t="shared" ref="G19:G22" si="9">F19/E19</f>
        <v>1</v>
      </c>
      <c r="H19" s="62">
        <v>2</v>
      </c>
      <c r="I19" s="72">
        <f>H19/F19</f>
        <v>0.13333333333333333</v>
      </c>
      <c r="J19" s="39">
        <f t="shared" si="5"/>
        <v>13</v>
      </c>
      <c r="K19" s="72">
        <f>J19/F19</f>
        <v>0.8666666666666667</v>
      </c>
      <c r="L19" s="60">
        <v>15</v>
      </c>
      <c r="M19" s="62">
        <v>2</v>
      </c>
      <c r="N19" s="72">
        <f t="shared" ref="N19:N24" si="10">M19/L19</f>
        <v>0.13333333333333333</v>
      </c>
      <c r="O19" s="39">
        <f t="shared" si="6"/>
        <v>13</v>
      </c>
      <c r="P19" s="72">
        <f t="shared" ref="P19:P24" si="11">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9"/>
        <v>1</v>
      </c>
      <c r="H20" s="62">
        <v>3</v>
      </c>
      <c r="I20" s="72">
        <f t="shared" ref="I20:I22" si="12">H20/F20</f>
        <v>0.10714285714285714</v>
      </c>
      <c r="J20" s="39">
        <f t="shared" si="5"/>
        <v>25</v>
      </c>
      <c r="K20" s="72">
        <f t="shared" ref="K20:K22" si="13">J20/F20</f>
        <v>0.8928571428571429</v>
      </c>
      <c r="L20" s="60">
        <v>28</v>
      </c>
      <c r="M20" s="62">
        <v>5</v>
      </c>
      <c r="N20" s="72">
        <f t="shared" si="10"/>
        <v>0.17857142857142858</v>
      </c>
      <c r="O20" s="39">
        <f t="shared" si="6"/>
        <v>23</v>
      </c>
      <c r="P20" s="72">
        <f t="shared" si="11"/>
        <v>0.8214285714285714</v>
      </c>
      <c r="Q20" s="60"/>
      <c r="R20" s="62"/>
      <c r="S20" s="72"/>
      <c r="T20" s="39"/>
      <c r="U20" s="72"/>
    </row>
    <row r="21" spans="1:23" s="30" customFormat="1" ht="18" x14ac:dyDescent="0.35">
      <c r="A21" s="19">
        <v>15</v>
      </c>
      <c r="B21" s="64" t="s">
        <v>89</v>
      </c>
      <c r="C21" s="59">
        <v>17</v>
      </c>
      <c r="D21" s="59">
        <v>22</v>
      </c>
      <c r="E21" s="60">
        <v>39</v>
      </c>
      <c r="F21" s="60">
        <f t="shared" si="7"/>
        <v>33</v>
      </c>
      <c r="G21" s="71">
        <f t="shared" si="9"/>
        <v>0.84615384615384615</v>
      </c>
      <c r="H21" s="62">
        <v>4</v>
      </c>
      <c r="I21" s="72">
        <f t="shared" si="12"/>
        <v>0.12121212121212122</v>
      </c>
      <c r="J21" s="39">
        <f t="shared" si="5"/>
        <v>29</v>
      </c>
      <c r="K21" s="72">
        <f t="shared" si="13"/>
        <v>0.87878787878787878</v>
      </c>
      <c r="L21" s="60">
        <v>33</v>
      </c>
      <c r="M21" s="62">
        <v>5</v>
      </c>
      <c r="N21" s="72">
        <f t="shared" si="10"/>
        <v>0.15151515151515152</v>
      </c>
      <c r="O21" s="39">
        <f t="shared" si="6"/>
        <v>28</v>
      </c>
      <c r="P21" s="72">
        <f t="shared" si="11"/>
        <v>0.84848484848484851</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9"/>
        <v>0.89473684210526316</v>
      </c>
      <c r="H22" s="62">
        <v>0</v>
      </c>
      <c r="I22" s="72">
        <f t="shared" si="12"/>
        <v>0</v>
      </c>
      <c r="J22" s="39">
        <f t="shared" si="5"/>
        <v>17</v>
      </c>
      <c r="K22" s="72">
        <f t="shared" si="13"/>
        <v>1</v>
      </c>
      <c r="L22" s="60">
        <v>17</v>
      </c>
      <c r="M22" s="62">
        <v>1</v>
      </c>
      <c r="N22" s="72">
        <f t="shared" si="10"/>
        <v>5.8823529411764705E-2</v>
      </c>
      <c r="O22" s="39">
        <f t="shared" si="6"/>
        <v>16</v>
      </c>
      <c r="P22" s="72">
        <f t="shared" si="11"/>
        <v>0.94117647058823528</v>
      </c>
      <c r="Q22" s="60"/>
      <c r="R22" s="62"/>
      <c r="S22" s="72"/>
      <c r="T22" s="39"/>
      <c r="U22" s="72"/>
    </row>
    <row r="23" spans="1:23" s="29" customFormat="1" ht="18" x14ac:dyDescent="0.35">
      <c r="A23" s="19">
        <v>17</v>
      </c>
      <c r="B23" s="64" t="s">
        <v>91</v>
      </c>
      <c r="C23" s="59">
        <v>129</v>
      </c>
      <c r="D23" s="59"/>
      <c r="E23" s="60">
        <v>129</v>
      </c>
      <c r="F23" s="60">
        <f t="shared" ref="F23:F24" si="14">L23+Q23</f>
        <v>98</v>
      </c>
      <c r="G23" s="71">
        <f t="shared" ref="G23:G24" si="15">F23/E23</f>
        <v>0.75968992248062017</v>
      </c>
      <c r="H23" s="62">
        <v>34</v>
      </c>
      <c r="I23" s="72">
        <f t="shared" ref="I23:I24" si="16">H23/F23</f>
        <v>0.34693877551020408</v>
      </c>
      <c r="J23" s="39">
        <f t="shared" ref="J23:J24" si="17">F23-H23</f>
        <v>64</v>
      </c>
      <c r="K23" s="72">
        <f t="shared" ref="K23:K24" si="18">J23/F23</f>
        <v>0.65306122448979587</v>
      </c>
      <c r="L23" s="60">
        <v>96</v>
      </c>
      <c r="M23" s="62">
        <v>45</v>
      </c>
      <c r="N23" s="72">
        <f t="shared" ref="N23" si="19">M23/L23</f>
        <v>0.46875</v>
      </c>
      <c r="O23" s="39">
        <f t="shared" ref="O23" si="20">L23-M23</f>
        <v>51</v>
      </c>
      <c r="P23" s="72">
        <f t="shared" ref="P23" si="21">O23/L23</f>
        <v>0.53125</v>
      </c>
      <c r="Q23" s="60">
        <v>2</v>
      </c>
      <c r="R23" s="62"/>
      <c r="S23" s="61"/>
      <c r="T23" s="62">
        <v>2</v>
      </c>
      <c r="U23" s="61">
        <f>T23/Q23</f>
        <v>1</v>
      </c>
    </row>
    <row r="24" spans="1:23" s="30" customFormat="1" ht="18" x14ac:dyDescent="0.35">
      <c r="A24" s="19">
        <v>18</v>
      </c>
      <c r="B24" s="64" t="s">
        <v>94</v>
      </c>
      <c r="C24" s="59">
        <v>0</v>
      </c>
      <c r="D24" s="59">
        <v>8</v>
      </c>
      <c r="E24" s="60">
        <f>D24</f>
        <v>8</v>
      </c>
      <c r="F24" s="60">
        <f t="shared" si="14"/>
        <v>11</v>
      </c>
      <c r="G24" s="71">
        <f t="shared" si="15"/>
        <v>1.375</v>
      </c>
      <c r="H24" s="62">
        <v>0</v>
      </c>
      <c r="I24" s="72">
        <f t="shared" si="16"/>
        <v>0</v>
      </c>
      <c r="J24" s="39">
        <f t="shared" si="17"/>
        <v>11</v>
      </c>
      <c r="K24" s="72">
        <f t="shared" si="18"/>
        <v>1</v>
      </c>
      <c r="L24" s="60">
        <v>11</v>
      </c>
      <c r="M24" s="62">
        <v>5</v>
      </c>
      <c r="N24" s="72">
        <f t="shared" si="10"/>
        <v>0.45454545454545453</v>
      </c>
      <c r="O24" s="39">
        <f t="shared" si="6"/>
        <v>6</v>
      </c>
      <c r="P24" s="72">
        <f t="shared" si="11"/>
        <v>0.54545454545454541</v>
      </c>
      <c r="Q24" s="60"/>
      <c r="R24" s="62"/>
      <c r="S24" s="61"/>
      <c r="T24" s="62"/>
      <c r="U24" s="61"/>
      <c r="V24" s="29"/>
      <c r="W24" s="29"/>
    </row>
    <row r="25" spans="1:23" s="30" customFormat="1" ht="36.75" customHeight="1" x14ac:dyDescent="0.35">
      <c r="A25" s="97" t="s">
        <v>5</v>
      </c>
      <c r="B25" s="97"/>
      <c r="C25" s="31">
        <f>SUM(C7:C24)</f>
        <v>518</v>
      </c>
      <c r="D25" s="31">
        <f t="shared" ref="D25:T25" si="22">SUM(D7:D24)</f>
        <v>194</v>
      </c>
      <c r="E25" s="31">
        <f t="shared" si="22"/>
        <v>712</v>
      </c>
      <c r="F25" s="31">
        <f t="shared" si="22"/>
        <v>622</v>
      </c>
      <c r="G25" s="63">
        <f>F25/E25</f>
        <v>0.8735955056179775</v>
      </c>
      <c r="H25" s="31">
        <f t="shared" si="22"/>
        <v>102</v>
      </c>
      <c r="I25" s="63">
        <f>H25/F25</f>
        <v>0.16398713826366559</v>
      </c>
      <c r="J25" s="31">
        <f t="shared" si="22"/>
        <v>520</v>
      </c>
      <c r="K25" s="63">
        <f>J25/F25</f>
        <v>0.83601286173633438</v>
      </c>
      <c r="L25" s="31">
        <f t="shared" si="22"/>
        <v>638</v>
      </c>
      <c r="M25" s="31">
        <f t="shared" si="22"/>
        <v>141</v>
      </c>
      <c r="N25" s="63">
        <f>M25/L25</f>
        <v>0.22100313479623823</v>
      </c>
      <c r="O25" s="31">
        <f t="shared" si="22"/>
        <v>497</v>
      </c>
      <c r="P25" s="63">
        <f>O25/L25</f>
        <v>0.77899686520376177</v>
      </c>
      <c r="Q25" s="31">
        <f t="shared" si="22"/>
        <v>5</v>
      </c>
      <c r="R25" s="31">
        <f t="shared" si="22"/>
        <v>1</v>
      </c>
      <c r="S25" s="61">
        <f>R25/Q25</f>
        <v>0.2</v>
      </c>
      <c r="T25" s="31">
        <f t="shared" si="22"/>
        <v>4</v>
      </c>
      <c r="U25" s="63">
        <f>T25/Q25</f>
        <v>0.8</v>
      </c>
    </row>
    <row r="26" spans="1:23" s="29"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3" s="8" customFormat="1" ht="42" customHeight="1" x14ac:dyDescent="0.3">
      <c r="A27" s="75" t="s">
        <v>71</v>
      </c>
      <c r="B27" s="75"/>
      <c r="C27" s="75"/>
      <c r="D27" s="75"/>
      <c r="E27" s="75"/>
      <c r="F27" s="75"/>
      <c r="G27" s="75"/>
      <c r="H27" s="75"/>
      <c r="I27" s="75"/>
      <c r="J27" s="75"/>
      <c r="K27" s="75"/>
      <c r="L27" s="75"/>
      <c r="M27" s="75"/>
      <c r="N27" s="75" t="s">
        <v>72</v>
      </c>
      <c r="O27" s="75"/>
      <c r="P27" s="75"/>
      <c r="Q27" s="75"/>
      <c r="R27" s="75"/>
      <c r="S27" s="75"/>
      <c r="T27" s="75"/>
      <c r="U27" s="75"/>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2024-12-27T01:41:49Z</cp:lastPrinted>
  <dcterms:created xsi:type="dcterms:W3CDTF">2024-10-29T22:43:19Z</dcterms:created>
  <dcterms:modified xsi:type="dcterms:W3CDTF">2024-12-29T16:22:31Z</dcterms:modified>
</cp:coreProperties>
</file>